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mrupenovic\Desktop\RADOVI\IZVEDBA NADSTREŠNICE VELENIKI\"/>
    </mc:Choice>
  </mc:AlternateContent>
  <xr:revisionPtr revIDLastSave="0" documentId="13_ncr:1_{28BEE3D5-B016-4889-BB92-1B213AFE04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dstrešnica" sheetId="3" r:id="rId1"/>
  </sheets>
  <definedNames>
    <definedName name="_xlnm.Print_Titles" localSheetId="0">nadstrešnica!$8:$8</definedName>
    <definedName name="_xlnm.Print_Area" localSheetId="0">nadstrešnica!$A$1:$F$64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3" l="1"/>
  <c r="D38" i="3" l="1"/>
  <c r="D32" i="3"/>
  <c r="D33" i="3" s="1"/>
  <c r="D27" i="3"/>
  <c r="D22" i="3"/>
  <c r="D59" i="3"/>
  <c r="D49" i="3"/>
  <c r="D54" i="3"/>
  <c r="F64" i="3" l="1"/>
  <c r="D39" i="3"/>
</calcChain>
</file>

<file path=xl/sharedStrings.xml><?xml version="1.0" encoding="utf-8"?>
<sst xmlns="http://schemas.openxmlformats.org/spreadsheetml/2006/main" count="64" uniqueCount="54">
  <si>
    <t>TROŠKOVNIK RADOVA</t>
  </si>
  <si>
    <t>br.st.</t>
  </si>
  <si>
    <t>opis radova</t>
  </si>
  <si>
    <t>jed.</t>
  </si>
  <si>
    <t>količina</t>
  </si>
  <si>
    <t>jedinična cijena</t>
  </si>
  <si>
    <t>iznos</t>
  </si>
  <si>
    <t>Svaku lokaciju je obavezno pregledati te definirati obuhvat s investitorom i nadzornim inženjerom. Količine veće od ugovorenih neće se priznavati bez prethodnog odobrenja nadzornog inženjera.</t>
  </si>
  <si>
    <t>1.</t>
  </si>
  <si>
    <t>2.</t>
  </si>
  <si>
    <t>3.</t>
  </si>
  <si>
    <t>4.</t>
  </si>
  <si>
    <t>5.</t>
  </si>
  <si>
    <t xml:space="preserve">kg </t>
  </si>
  <si>
    <t>kg</t>
  </si>
  <si>
    <t>UKUPNO :</t>
  </si>
  <si>
    <t>6.</t>
  </si>
  <si>
    <t>7.</t>
  </si>
  <si>
    <t>beton C 25/30</t>
  </si>
  <si>
    <t>Obračun po kg ugrađenog materijala</t>
  </si>
  <si>
    <t>8.</t>
  </si>
  <si>
    <t>9.</t>
  </si>
  <si>
    <t>NADSTREŠNICA</t>
  </si>
  <si>
    <t>Strojni iskop temeljnih stopa u tlu B/C kategorije</t>
  </si>
  <si>
    <t>Izrada, dobava i montaža metalne konstrukcije nadstrešnice čelikom klase S 235</t>
  </si>
  <si>
    <t>Horizontalni oluk</t>
  </si>
  <si>
    <t>Obračun po m1</t>
  </si>
  <si>
    <t>Vertikalni oluk</t>
  </si>
  <si>
    <t>Dobava i postava odvodnih vertikala kišnice od pocinčanog lima d=0,70 mm u boji po izboru projektanta presjeka 100mm. Stavka obuhvaća dobavu i postavu tipskih hvataljki - obujmica istog materijala. Sve prema normativima za limarske radove i pravilima struke. Sve kompletno s nosačima, sponkama, kitom za zaptivanje. Uključiti sav potreban rad, materijal, pomoćna sredstva, skele.</t>
  </si>
  <si>
    <t>Dobava i postava polukružnog horizontalnog oluka od pocinčanog patiniranog lima d=0,70 mm u boji po izboru projektanta r.š. 33cm. Stavka obuhvaća dobavu i postavu nosača plastificiranog nosača žlijeba. Sve prema normativima za limarske radove i pravilima struke. Sve kompletno s nosačima, sponkama, kitom za zaptivanje. Uključiti sav potreban rad, materijal, pomoćna sredstva, skele.</t>
  </si>
  <si>
    <t>Strojno ili ručno uklanjanje betonske podloge</t>
  </si>
  <si>
    <t>Stavka uključuje strojni - ručni iskop temeljnih stopa dim 60/60/60 u materijalu kategorije "B" i "C". Stavka obuhvaća odvoz materijala na gradilišni deponiju.</t>
  </si>
  <si>
    <t>Strojni iskop temeljnih traka u tlu B/C kategorije</t>
  </si>
  <si>
    <t>Stavka uključuje strojni - ručni iskop temeljnih traka dim 40/60 u materijalu kategorije "B" i "C". Stavka obuhvaća odvoz materijala na gradilišni deponiju.</t>
  </si>
  <si>
    <t>Betoniranje arm. bet. temeljnih stopa 60/60/60 cm betonom C 25/30</t>
  </si>
  <si>
    <t>Stavka uključuje dobavu i ugradnju betona za arm. bet. temeljne stope 60/60/60cm,  betonom tlačne čvrstoće C 25/30 sa potrebnom armaturom. Beton se direktno ugrađuje u iskopane temeljne jame.</t>
  </si>
  <si>
    <r>
      <t>armatura (cca 100 kg/m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)</t>
    </r>
  </si>
  <si>
    <t xml:space="preserve">Stavka uključuje dobavu i betoniranje arm. betonskih temeljnih traka 40/60, betonom tlačne čvrstoće C 25/30 sa potrebnom armaturom. </t>
  </si>
  <si>
    <t xml:space="preserve">Dobava i postava čeličnog krovnog trapeznog termoizoliranog sendvič panela debljine 50 mm 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</si>
  <si>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</si>
  <si>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t>Obračun po m</t>
    </r>
    <r>
      <rPr>
        <vertAlign val="superscript"/>
        <sz val="10"/>
        <rFont val="Arial"/>
        <family val="2"/>
        <charset val="238"/>
      </rPr>
      <t>2</t>
    </r>
  </si>
  <si>
    <r>
      <t>m</t>
    </r>
    <r>
      <rPr>
        <vertAlign val="superscript"/>
        <sz val="10"/>
        <rFont val="Arial"/>
        <family val="2"/>
        <charset val="238"/>
      </rPr>
      <t>3</t>
    </r>
  </si>
  <si>
    <r>
      <t>Strojno ili ručno uklanjanje betonske podne ploče za iskop temeljnih stopa i traka, zajedno sa svim slojevima. U cijenu uračunato rezanje, rušenje, utovar i odvoz. Obračun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tlocrtne površine.</t>
    </r>
  </si>
  <si>
    <r>
      <t>Obračun prema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uklonjene ploče</t>
    </r>
  </si>
  <si>
    <t>Napomena : u jedinične cijene sadržano je zaštićivanje prostora, inventara i svih puteva manipulacije. U svim jediničnim cijenama je sadržan ručni rad, ručni prijenos materijala i ručni odvoz šute, otpadnog materijala i ambalaže od nove opreme te odvoz na gradsku deponiju i plaćanje iste. U jediničnim cijenama sadržana je dobava svog materijala potrebnog za izvršenje stavke i transport do mjesta ugradnje. U jediničnim cijenama uključena i sva potrebna skela za rad na većim visinama. U cijenu uračunato čišćenje gradilišta nakon završetka radova.</t>
  </si>
  <si>
    <t>Betoniranje arm. bet. trakastih temelja 40/60 cm betonom C 25/30</t>
  </si>
  <si>
    <r>
      <t>m</t>
    </r>
    <r>
      <rPr>
        <vertAlign val="superscript"/>
        <sz val="10"/>
        <rFont val="Arial"/>
        <family val="2"/>
        <charset val="238"/>
      </rPr>
      <t>1</t>
    </r>
  </si>
  <si>
    <t>GRAD POREČ – PARENZO</t>
  </si>
  <si>
    <t>OBALA MARŠALA TITA 5/1</t>
  </si>
  <si>
    <t>52440 POREČ</t>
  </si>
  <si>
    <t>GRAĐEVINSKO OBRTNIČKI RADOVI NA IZVEDBI ČELIČNE NADSTREŠNICE</t>
  </si>
  <si>
    <r>
      <t>Obračun stavke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u sraslom stanju.</t>
    </r>
  </si>
  <si>
    <t>Izrada, dobava i montaža metalne konstrukcije nadstrešnice čelikom klase S235, sve prema projektu nadstrešnice. Stavka uključuje antikorozivni zaštitu  Čelični profili izvode se od čelika S235 dimenzija profila HEA160 i HEA140 i šupljih pravokutnih profila RHS 100×60×4 mm. Stavka obuhvaća sav spojni i pričvrsni materijal te sve radove potrebne za izradu i montažu do potpune završenosti uključujući izradu radioničke dokumentacije i antikorozivnu zaštitu. Antikorozivna zaštita elemenata izloženih vanjskim utjecajima: Za razred izloženosti C4 prema normi HRN EN ISO 12944-2 odabrani sustav zaštite od korozije mora zadovoljavati trajnost za više od 15 godina prema normi HRN EN ISO 12944-5/2007 dakle C4-H za što izvođač premaza zaštite od korozije može ponuditi sustave premaza koji zadovoljavaju odredbe navedene norme. Preporuka projektanta je sustav naveden u tablici A.4. norme pod točkom A.4.12. ukupne debljine premaza 240 mikrona. U stavku se uključuje i povećanje za 5% za varove i vijke.</t>
  </si>
  <si>
    <t>Stavka uključuje dobavu i montažu sendvič termoizoliranog panela debljine d=50 mm. Sa svim potrebnim spojnim i pričvrsnim materijalom. Postava na pravokutne šuplje čelične profile (RHS 100x60x4 mm).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</si>
</sst>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k_n_-;\-* #,##0.00\ _k_n_-;_-* &quot;-&quot;??\ _k_n_-;_-@_-"/>
    <numFmt numFmtId="165" formatCode="_-* #,##0.00\ _k_n_-;\-* #,##0.00\ _k_n_-;_-* \-??\ _k_n_-;_-@_-"/>
    <numFmt numFmtId="166" formatCode="_-* #,##0.00\ [$€-1]_-;\-* #,##0.00\ [$€-1]_-;_-* &quot;-&quot;??\ [$€-1]_-;_-@_-"/>
  </numFmts>
  <fonts count="3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</font>
    <font>
      <b/>
      <i/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0"/>
      <name val="Helv"/>
    </font>
    <font>
      <sz val="11"/>
      <color theme="1"/>
      <name val="Arial"/>
      <family val="2"/>
      <charset val="238"/>
    </font>
    <font>
      <sz val="10"/>
      <color rgb="FF000000"/>
      <name val="Arial"/>
      <family val="2"/>
    </font>
    <font>
      <b/>
      <sz val="11"/>
      <name val="Arial"/>
      <family val="2"/>
      <charset val="238"/>
    </font>
    <font>
      <vertAlign val="superscript"/>
      <sz val="1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165" fontId="6" fillId="0" borderId="0" applyFill="0" applyBorder="0" applyAlignment="0" applyProtection="0"/>
    <xf numFmtId="0" fontId="6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9" fillId="0" borderId="0"/>
    <xf numFmtId="0" fontId="9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9" fillId="17" borderId="3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4" fillId="5" borderId="0" applyNumberFormat="0" applyBorder="0" applyAlignment="0" applyProtection="0"/>
    <xf numFmtId="0" fontId="12" fillId="0" borderId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1" borderId="0" applyNumberFormat="0" applyBorder="0" applyAlignment="0" applyProtection="0"/>
    <xf numFmtId="0" fontId="15" fillId="22" borderId="4" applyNumberFormat="0" applyAlignment="0" applyProtection="0"/>
    <xf numFmtId="0" fontId="16" fillId="22" borderId="5" applyNumberFormat="0" applyAlignment="0" applyProtection="0"/>
    <xf numFmtId="0" fontId="17" fillId="0" borderId="0">
      <alignment horizontal="right" vertical="top"/>
    </xf>
    <xf numFmtId="0" fontId="18" fillId="0" borderId="0">
      <alignment horizontal="justify" vertical="top" wrapText="1"/>
    </xf>
    <xf numFmtId="0" fontId="17" fillId="0" borderId="0">
      <alignment horizontal="left"/>
    </xf>
    <xf numFmtId="4" fontId="18" fillId="0" borderId="0">
      <alignment horizontal="right"/>
    </xf>
    <xf numFmtId="0" fontId="18" fillId="0" borderId="0">
      <alignment horizontal="right"/>
    </xf>
    <xf numFmtId="4" fontId="18" fillId="0" borderId="0">
      <alignment horizontal="right" wrapText="1"/>
    </xf>
    <xf numFmtId="0" fontId="18" fillId="0" borderId="0">
      <alignment horizontal="right"/>
    </xf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9" fillId="0" borderId="0"/>
    <xf numFmtId="0" fontId="24" fillId="23" borderId="0" applyNumberFormat="0" applyBorder="0" applyAlignment="0" applyProtection="0"/>
    <xf numFmtId="0" fontId="6" fillId="0" borderId="0"/>
    <xf numFmtId="0" fontId="6" fillId="0" borderId="0"/>
    <xf numFmtId="0" fontId="12" fillId="0" borderId="0"/>
    <xf numFmtId="0" fontId="32" fillId="0" borderId="0"/>
    <xf numFmtId="0" fontId="25" fillId="0" borderId="9" applyNumberFormat="0" applyFill="0" applyAlignment="0" applyProtection="0"/>
    <xf numFmtId="0" fontId="26" fillId="24" borderId="10" applyNumberFormat="0" applyAlignment="0" applyProtection="0"/>
    <xf numFmtId="0" fontId="9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8" borderId="5" applyNumberFormat="0" applyAlignment="0" applyProtection="0"/>
    <xf numFmtId="165" fontId="9" fillId="0" borderId="0" applyFill="0" applyBorder="0" applyAlignment="0" applyProtection="0"/>
    <xf numFmtId="0" fontId="9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31" fillId="0" borderId="0"/>
    <xf numFmtId="164" fontId="6" fillId="0" borderId="0" applyFont="0" applyFill="0" applyBorder="0" applyAlignment="0" applyProtection="0"/>
    <xf numFmtId="0" fontId="9" fillId="0" borderId="0"/>
    <xf numFmtId="0" fontId="33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4" fontId="3" fillId="0" borderId="0" xfId="2" applyNumberFormat="1" applyFont="1" applyAlignment="1">
      <alignment horizontal="left" vertical="center" wrapText="1"/>
    </xf>
    <xf numFmtId="4" fontId="0" fillId="0" borderId="0" xfId="2" applyNumberFormat="1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4" fontId="4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4" fontId="5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5" fillId="0" borderId="0" xfId="0" applyNumberFormat="1" applyFont="1" applyAlignment="1">
      <alignment horizontal="right"/>
    </xf>
    <xf numFmtId="164" fontId="0" fillId="0" borderId="0" xfId="1" applyNumberFormat="1" applyFont="1" applyFill="1" applyBorder="1" applyAlignment="1" applyProtection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10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164" fontId="7" fillId="2" borderId="0" xfId="1" applyNumberFormat="1" applyFont="1" applyFill="1" applyBorder="1" applyAlignment="1" applyProtection="1">
      <alignment horizontal="right"/>
    </xf>
    <xf numFmtId="1" fontId="2" fillId="0" borderId="0" xfId="0" applyNumberFormat="1" applyFont="1" applyAlignment="1">
      <alignment horizontal="center" vertical="top" wrapText="1"/>
    </xf>
    <xf numFmtId="4" fontId="6" fillId="0" borderId="0" xfId="0" applyNumberFormat="1" applyFont="1" applyAlignment="1">
      <alignment horizontal="center" wrapText="1"/>
    </xf>
    <xf numFmtId="4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right" wrapText="1"/>
    </xf>
    <xf numFmtId="1" fontId="6" fillId="0" borderId="0" xfId="0" applyNumberFormat="1" applyFont="1" applyAlignment="1">
      <alignment horizontal="center" vertical="top" wrapText="1"/>
    </xf>
    <xf numFmtId="4" fontId="0" fillId="0" borderId="0" xfId="0" applyNumberFormat="1" applyAlignment="1">
      <alignment horizontal="left" vertical="top" wrapText="1"/>
    </xf>
    <xf numFmtId="0" fontId="9" fillId="0" borderId="0" xfId="0" applyFont="1" applyAlignment="1">
      <alignment horizontal="right"/>
    </xf>
    <xf numFmtId="4" fontId="9" fillId="0" borderId="0" xfId="0" applyNumberFormat="1" applyFont="1"/>
    <xf numFmtId="164" fontId="9" fillId="0" borderId="0" xfId="6" applyFont="1" applyFill="1"/>
    <xf numFmtId="1" fontId="8" fillId="0" borderId="0" xfId="0" applyNumberFormat="1" applyFont="1" applyAlignment="1">
      <alignment horizontal="center" vertical="top" wrapText="1"/>
    </xf>
    <xf numFmtId="4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 vertical="top" wrapText="1"/>
    </xf>
    <xf numFmtId="1" fontId="2" fillId="0" borderId="0" xfId="0" applyNumberFormat="1" applyFont="1" applyAlignment="1">
      <alignment horizontal="center" vertical="top"/>
    </xf>
    <xf numFmtId="1" fontId="8" fillId="2" borderId="0" xfId="0" applyNumberFormat="1" applyFont="1" applyFill="1" applyAlignment="1">
      <alignment horizontal="center" vertical="top" wrapText="1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 wrapText="1"/>
    </xf>
    <xf numFmtId="164" fontId="0" fillId="0" borderId="2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0" fillId="0" borderId="0" xfId="8" quotePrefix="1" applyFont="1" applyAlignment="1">
      <alignment vertical="top" wrapText="1"/>
    </xf>
    <xf numFmtId="0" fontId="0" fillId="0" borderId="0" xfId="8" applyFont="1" applyAlignment="1">
      <alignment vertical="top" wrapText="1"/>
    </xf>
    <xf numFmtId="164" fontId="6" fillId="0" borderId="0" xfId="0" applyNumberFormat="1" applyFont="1" applyAlignment="1">
      <alignment horizontal="left" wrapText="1"/>
    </xf>
    <xf numFmtId="4" fontId="0" fillId="0" borderId="0" xfId="0" applyNumberFormat="1"/>
    <xf numFmtId="164" fontId="0" fillId="0" borderId="0" xfId="6" applyFont="1" applyFill="1"/>
    <xf numFmtId="0" fontId="0" fillId="0" borderId="0" xfId="0" applyAlignment="1">
      <alignment vertical="top"/>
    </xf>
    <xf numFmtId="164" fontId="0" fillId="0" borderId="0" xfId="6" applyFont="1" applyFill="1" applyBorder="1"/>
    <xf numFmtId="166" fontId="6" fillId="0" borderId="0" xfId="0" applyNumberFormat="1" applyFont="1" applyAlignment="1">
      <alignment horizontal="left" wrapText="1"/>
    </xf>
    <xf numFmtId="166" fontId="6" fillId="0" borderId="0" xfId="0" applyNumberFormat="1" applyFont="1" applyAlignment="1">
      <alignment wrapText="1"/>
    </xf>
    <xf numFmtId="166" fontId="0" fillId="0" borderId="0" xfId="0" applyNumberFormat="1"/>
    <xf numFmtId="166" fontId="0" fillId="0" borderId="0" xfId="6" applyNumberFormat="1" applyFont="1" applyFill="1"/>
    <xf numFmtId="166" fontId="0" fillId="0" borderId="0" xfId="6" applyNumberFormat="1" applyFont="1" applyFill="1" applyBorder="1"/>
    <xf numFmtId="166" fontId="9" fillId="0" borderId="0" xfId="0" applyNumberFormat="1" applyFont="1"/>
    <xf numFmtId="166" fontId="9" fillId="0" borderId="0" xfId="6" applyNumberFormat="1" applyFont="1" applyFill="1"/>
    <xf numFmtId="0" fontId="0" fillId="0" borderId="0" xfId="8" applyFont="1" applyAlignment="1">
      <alignment horizontal="left" vertical="top" wrapText="1"/>
    </xf>
    <xf numFmtId="0" fontId="7" fillId="0" borderId="12" xfId="0" applyFont="1" applyBorder="1" applyAlignment="1">
      <alignment horizontal="left"/>
    </xf>
    <xf numFmtId="0" fontId="7" fillId="0" borderId="12" xfId="0" applyFont="1" applyBorder="1" applyAlignment="1">
      <alignment horizontal="right"/>
    </xf>
    <xf numFmtId="164" fontId="7" fillId="0" borderId="12" xfId="0" applyNumberFormat="1" applyFont="1" applyBorder="1" applyAlignment="1">
      <alignment horizontal="right"/>
    </xf>
    <xf numFmtId="164" fontId="7" fillId="0" borderId="12" xfId="1" applyNumberFormat="1" applyFont="1" applyFill="1" applyBorder="1" applyAlignment="1" applyProtection="1">
      <alignment horizontal="right"/>
    </xf>
    <xf numFmtId="4" fontId="34" fillId="0" borderId="0" xfId="2" applyNumberFormat="1" applyFont="1" applyAlignment="1">
      <alignment horizontal="left" vertical="center" wrapText="1"/>
    </xf>
    <xf numFmtId="0" fontId="0" fillId="0" borderId="0" xfId="8" quotePrefix="1" applyFont="1" applyBorder="1" applyAlignment="1">
      <alignment vertical="top" wrapText="1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wrapText="1"/>
    </xf>
    <xf numFmtId="4" fontId="7" fillId="0" borderId="0" xfId="0" applyNumberFormat="1" applyFont="1"/>
    <xf numFmtId="2" fontId="7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right"/>
    </xf>
    <xf numFmtId="0" fontId="0" fillId="0" borderId="1" xfId="0" applyFont="1" applyBorder="1" applyAlignment="1">
      <alignment vertical="center"/>
    </xf>
    <xf numFmtId="4" fontId="0" fillId="0" borderId="0" xfId="0" applyNumberFormat="1" applyFont="1" applyAlignment="1">
      <alignment wrapText="1"/>
    </xf>
    <xf numFmtId="4" fontId="0" fillId="0" borderId="0" xfId="0" applyNumberFormat="1" applyFont="1"/>
    <xf numFmtId="4" fontId="0" fillId="0" borderId="13" xfId="0" applyNumberFormat="1" applyBorder="1"/>
    <xf numFmtId="166" fontId="0" fillId="25" borderId="14" xfId="1" applyNumberFormat="1" applyFont="1" applyFill="1" applyBorder="1" applyAlignment="1" applyProtection="1">
      <alignment horizontal="left" vertical="center"/>
    </xf>
    <xf numFmtId="1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4" fontId="7" fillId="0" borderId="0" xfId="0" applyNumberFormat="1" applyFont="1" applyFill="1" applyAlignment="1">
      <alignment horizontal="left" vertical="center"/>
    </xf>
    <xf numFmtId="164" fontId="0" fillId="0" borderId="0" xfId="0" applyNumberFormat="1" applyFill="1" applyAlignment="1">
      <alignment horizontal="left" vertical="center"/>
    </xf>
    <xf numFmtId="1" fontId="2" fillId="0" borderId="0" xfId="0" applyNumberFormat="1" applyFont="1" applyAlignment="1">
      <alignment horizontal="left" vertical="center" wrapText="1"/>
    </xf>
    <xf numFmtId="0" fontId="2" fillId="0" borderId="0" xfId="7" applyFont="1" applyAlignment="1">
      <alignment horizontal="left" vertical="center" wrapText="1"/>
    </xf>
    <xf numFmtId="4" fontId="6" fillId="0" borderId="0" xfId="0" applyNumberFormat="1" applyFont="1" applyAlignment="1">
      <alignment horizontal="left" vertical="center" wrapText="1"/>
    </xf>
    <xf numFmtId="4" fontId="7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 wrapText="1"/>
    </xf>
    <xf numFmtId="0" fontId="2" fillId="0" borderId="0" xfId="7" applyFont="1" applyAlignment="1">
      <alignment horizontal="justify" vertical="center" wrapText="1"/>
    </xf>
    <xf numFmtId="4" fontId="6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8" applyFont="1" applyAlignment="1">
      <alignment vertical="center" wrapText="1"/>
    </xf>
    <xf numFmtId="0" fontId="0" fillId="0" borderId="0" xfId="0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6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164" fontId="9" fillId="0" borderId="0" xfId="6" applyFont="1" applyFill="1" applyAlignment="1">
      <alignment vertical="center"/>
    </xf>
  </cellXfs>
  <cellStyles count="82">
    <cellStyle name="20% - Isticanje1 2" xfId="9" xr:uid="{00000000-0005-0000-0000-000000000000}"/>
    <cellStyle name="20% - Isticanje2 2" xfId="10" xr:uid="{00000000-0005-0000-0000-000001000000}"/>
    <cellStyle name="20% - Isticanje3 2" xfId="11" xr:uid="{00000000-0005-0000-0000-000002000000}"/>
    <cellStyle name="20% - Isticanje4 2" xfId="12" xr:uid="{00000000-0005-0000-0000-000003000000}"/>
    <cellStyle name="20% - Isticanje5 2" xfId="13" xr:uid="{00000000-0005-0000-0000-000004000000}"/>
    <cellStyle name="20% - Isticanje6 2" xfId="14" xr:uid="{00000000-0005-0000-0000-000005000000}"/>
    <cellStyle name="40% - Isticanje2 2" xfId="15" xr:uid="{00000000-0005-0000-0000-000006000000}"/>
    <cellStyle name="40% - Isticanje3 2" xfId="16" xr:uid="{00000000-0005-0000-0000-000007000000}"/>
    <cellStyle name="40% - Isticanje4 2" xfId="17" xr:uid="{00000000-0005-0000-0000-000008000000}"/>
    <cellStyle name="40% - Isticanje5 2" xfId="18" xr:uid="{00000000-0005-0000-0000-000009000000}"/>
    <cellStyle name="40% - Isticanje6 2" xfId="19" xr:uid="{00000000-0005-0000-0000-00000A000000}"/>
    <cellStyle name="40% - Naglasak1 2" xfId="20" xr:uid="{00000000-0005-0000-0000-00000B000000}"/>
    <cellStyle name="60% - Isticanje1 2" xfId="21" xr:uid="{00000000-0005-0000-0000-00000C000000}"/>
    <cellStyle name="60% - Isticanje2 2" xfId="22" xr:uid="{00000000-0005-0000-0000-00000D000000}"/>
    <cellStyle name="60% - Isticanje3 2" xfId="23" xr:uid="{00000000-0005-0000-0000-00000E000000}"/>
    <cellStyle name="60% - Isticanje4 2" xfId="24" xr:uid="{00000000-0005-0000-0000-00000F000000}"/>
    <cellStyle name="60% - Isticanje5 2" xfId="25" xr:uid="{00000000-0005-0000-0000-000010000000}"/>
    <cellStyle name="60% - Isticanje6 2" xfId="26" xr:uid="{00000000-0005-0000-0000-000011000000}"/>
    <cellStyle name="Bilješka 2" xfId="27" xr:uid="{00000000-0005-0000-0000-000012000000}"/>
    <cellStyle name="Comma 2" xfId="28" xr:uid="{00000000-0005-0000-0000-000014000000}"/>
    <cellStyle name="Comma 2 2" xfId="74" xr:uid="{00000000-0005-0000-0000-000015000000}"/>
    <cellStyle name="Comma 3" xfId="29" xr:uid="{00000000-0005-0000-0000-000016000000}"/>
    <cellStyle name="Comma 4" xfId="70" xr:uid="{00000000-0005-0000-0000-000017000000}"/>
    <cellStyle name="Comma 4 2" xfId="79" xr:uid="{00000000-0005-0000-0000-000018000000}"/>
    <cellStyle name="Comma 5" xfId="71" xr:uid="{00000000-0005-0000-0000-000019000000}"/>
    <cellStyle name="Comma 5 2" xfId="80" xr:uid="{00000000-0005-0000-0000-00001A000000}"/>
    <cellStyle name="Dobro 2" xfId="30" xr:uid="{00000000-0005-0000-0000-00001B000000}"/>
    <cellStyle name="Excel Built-in Normal" xfId="8" xr:uid="{00000000-0005-0000-0000-00001C000000}"/>
    <cellStyle name="Excel Built-in Normal 1" xfId="31" xr:uid="{00000000-0005-0000-0000-00001D000000}"/>
    <cellStyle name="Isticanje1 2" xfId="32" xr:uid="{00000000-0005-0000-0000-00001E000000}"/>
    <cellStyle name="Isticanje2 2" xfId="33" xr:uid="{00000000-0005-0000-0000-00001F000000}"/>
    <cellStyle name="Isticanje3 2" xfId="34" xr:uid="{00000000-0005-0000-0000-000020000000}"/>
    <cellStyle name="Isticanje4 2" xfId="35" xr:uid="{00000000-0005-0000-0000-000021000000}"/>
    <cellStyle name="Isticanje5 2" xfId="36" xr:uid="{00000000-0005-0000-0000-000022000000}"/>
    <cellStyle name="Isticanje6 2" xfId="37" xr:uid="{00000000-0005-0000-0000-000023000000}"/>
    <cellStyle name="Izlaz 2" xfId="38" xr:uid="{00000000-0005-0000-0000-000024000000}"/>
    <cellStyle name="Izračun 2" xfId="39" xr:uid="{00000000-0005-0000-0000-000025000000}"/>
    <cellStyle name="kolona A" xfId="40" xr:uid="{00000000-0005-0000-0000-000026000000}"/>
    <cellStyle name="kolona B" xfId="41" xr:uid="{00000000-0005-0000-0000-000027000000}"/>
    <cellStyle name="kolona C" xfId="42" xr:uid="{00000000-0005-0000-0000-000028000000}"/>
    <cellStyle name="kolona D" xfId="43" xr:uid="{00000000-0005-0000-0000-000029000000}"/>
    <cellStyle name="kolona E" xfId="44" xr:uid="{00000000-0005-0000-0000-00002A000000}"/>
    <cellStyle name="kolona F" xfId="45" xr:uid="{00000000-0005-0000-0000-00002B000000}"/>
    <cellStyle name="kolona G" xfId="46" xr:uid="{00000000-0005-0000-0000-00002C000000}"/>
    <cellStyle name="Loše 2" xfId="47" xr:uid="{00000000-0005-0000-0000-00002D000000}"/>
    <cellStyle name="Naslov 1 2" xfId="49" xr:uid="{00000000-0005-0000-0000-00002E000000}"/>
    <cellStyle name="Naslov 2 2" xfId="50" xr:uid="{00000000-0005-0000-0000-00002F000000}"/>
    <cellStyle name="Naslov 3 2" xfId="51" xr:uid="{00000000-0005-0000-0000-000030000000}"/>
    <cellStyle name="Naslov 4 2" xfId="52" xr:uid="{00000000-0005-0000-0000-000031000000}"/>
    <cellStyle name="Naslov 5" xfId="48" xr:uid="{00000000-0005-0000-0000-000032000000}"/>
    <cellStyle name="Navadno_Varnost ICIT" xfId="53" xr:uid="{00000000-0005-0000-0000-000033000000}"/>
    <cellStyle name="Neutralno 2" xfId="54" xr:uid="{00000000-0005-0000-0000-000034000000}"/>
    <cellStyle name="Normal 10 2 2" xfId="55" xr:uid="{00000000-0005-0000-0000-000036000000}"/>
    <cellStyle name="Normal 114 2" xfId="68" xr:uid="{00000000-0005-0000-0000-000037000000}"/>
    <cellStyle name="Normal 114 2 2" xfId="77" xr:uid="{00000000-0005-0000-0000-000038000000}"/>
    <cellStyle name="Normal 2" xfId="56" xr:uid="{00000000-0005-0000-0000-000039000000}"/>
    <cellStyle name="Normal 3" xfId="69" xr:uid="{00000000-0005-0000-0000-00003A000000}"/>
    <cellStyle name="Normal 3 2" xfId="75" xr:uid="{00000000-0005-0000-0000-00003B000000}"/>
    <cellStyle name="Normal 3 3" xfId="78" xr:uid="{00000000-0005-0000-0000-00003C000000}"/>
    <cellStyle name="Normal 4" xfId="76" xr:uid="{00000000-0005-0000-0000-00003D000000}"/>
    <cellStyle name="Normalno" xfId="0" builtinId="0"/>
    <cellStyle name="Normalno 2" xfId="57" xr:uid="{00000000-0005-0000-0000-00003E000000}"/>
    <cellStyle name="Normalno 3" xfId="58" xr:uid="{00000000-0005-0000-0000-00003F000000}"/>
    <cellStyle name="Normalno 8" xfId="72" xr:uid="{00000000-0005-0000-0000-000040000000}"/>
    <cellStyle name="Normalno 8 2" xfId="81" xr:uid="{00000000-0005-0000-0000-000041000000}"/>
    <cellStyle name="Obično 2" xfId="2" xr:uid="{00000000-0005-0000-0000-000042000000}"/>
    <cellStyle name="Obično 3" xfId="7" xr:uid="{00000000-0005-0000-0000-000043000000}"/>
    <cellStyle name="Obično 3 2" xfId="5" xr:uid="{00000000-0005-0000-0000-000044000000}"/>
    <cellStyle name="Povezana ćelija 2" xfId="59" xr:uid="{00000000-0005-0000-0000-000045000000}"/>
    <cellStyle name="Provjera ćelije 2" xfId="60" xr:uid="{00000000-0005-0000-0000-000046000000}"/>
    <cellStyle name="Stil 1" xfId="73" xr:uid="{00000000-0005-0000-0000-000047000000}"/>
    <cellStyle name="Stil 1 2" xfId="67" xr:uid="{00000000-0005-0000-0000-000048000000}"/>
    <cellStyle name="Style 1" xfId="61" xr:uid="{00000000-0005-0000-0000-000049000000}"/>
    <cellStyle name="Tekst objašnjenja 2" xfId="62" xr:uid="{00000000-0005-0000-0000-00004A000000}"/>
    <cellStyle name="Tekst upozorenja 2" xfId="63" xr:uid="{00000000-0005-0000-0000-00004B000000}"/>
    <cellStyle name="Ukupni zbroj 2" xfId="64" xr:uid="{00000000-0005-0000-0000-00004C000000}"/>
    <cellStyle name="Unos 2" xfId="65" xr:uid="{00000000-0005-0000-0000-00004D000000}"/>
    <cellStyle name="Zarez" xfId="1" builtinId="3"/>
    <cellStyle name="Zarez 2" xfId="3" xr:uid="{00000000-0005-0000-0000-00004E000000}"/>
    <cellStyle name="Zarez 3" xfId="4" xr:uid="{00000000-0005-0000-0000-00004F000000}"/>
    <cellStyle name="Zarez 3 2" xfId="6" xr:uid="{00000000-0005-0000-0000-000050000000}"/>
    <cellStyle name="Zarez 4" xfId="66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8"/>
  <sheetViews>
    <sheetView tabSelected="1" zoomScale="140" zoomScaleNormal="140" zoomScaleSheetLayoutView="130" workbookViewId="0">
      <selection activeCell="E59" sqref="E59"/>
    </sheetView>
  </sheetViews>
  <sheetFormatPr defaultColWidth="9.140625" defaultRowHeight="12.75" x14ac:dyDescent="0.2"/>
  <cols>
    <col min="1" max="1" width="4.140625" style="36" customWidth="1"/>
    <col min="2" max="2" width="48.5703125" style="1" customWidth="1"/>
    <col min="3" max="3" width="5.5703125" style="2" customWidth="1"/>
    <col min="4" max="4" width="8.42578125" style="65" customWidth="1"/>
    <col min="5" max="5" width="14.7109375" style="15" customWidth="1"/>
    <col min="6" max="6" width="15.7109375" style="17" customWidth="1"/>
    <col min="7" max="8" width="0" style="2" hidden="1" customWidth="1"/>
    <col min="9" max="9" width="9.140625" style="10"/>
    <col min="10" max="10" width="9.140625" style="2"/>
  </cols>
  <sheetData>
    <row r="1" spans="1:10" ht="15" x14ac:dyDescent="0.2">
      <c r="B1" s="63" t="s">
        <v>47</v>
      </c>
    </row>
    <row r="2" spans="1:10" ht="15" x14ac:dyDescent="0.2">
      <c r="B2" s="63" t="s">
        <v>48</v>
      </c>
    </row>
    <row r="3" spans="1:10" ht="15" x14ac:dyDescent="0.2">
      <c r="B3" s="63" t="s">
        <v>49</v>
      </c>
    </row>
    <row r="4" spans="1:10" ht="15.75" x14ac:dyDescent="0.2">
      <c r="B4" s="3"/>
    </row>
    <row r="5" spans="1:10" ht="42" customHeight="1" x14ac:dyDescent="0.2">
      <c r="B5" s="3" t="s">
        <v>50</v>
      </c>
    </row>
    <row r="6" spans="1:10" x14ac:dyDescent="0.2">
      <c r="B6" s="4" t="s">
        <v>0</v>
      </c>
    </row>
    <row r="8" spans="1:10" s="6" customFormat="1" ht="25.5" x14ac:dyDescent="0.2">
      <c r="A8" s="38" t="s">
        <v>1</v>
      </c>
      <c r="B8" s="42" t="s">
        <v>2</v>
      </c>
      <c r="C8" s="39" t="s">
        <v>3</v>
      </c>
      <c r="D8" s="70" t="s">
        <v>4</v>
      </c>
      <c r="E8" s="40" t="s">
        <v>5</v>
      </c>
      <c r="F8" s="41" t="s">
        <v>6</v>
      </c>
      <c r="G8" s="5"/>
      <c r="H8" s="5"/>
      <c r="I8" s="10"/>
      <c r="J8" s="5"/>
    </row>
    <row r="9" spans="1:10" s="6" customFormat="1" ht="174.95" customHeight="1" x14ac:dyDescent="0.2">
      <c r="A9" s="24"/>
      <c r="B9" s="7" t="s">
        <v>44</v>
      </c>
      <c r="C9" s="8"/>
      <c r="D9" s="11"/>
      <c r="E9" s="16"/>
      <c r="F9" s="17"/>
      <c r="G9" s="5"/>
      <c r="H9" s="5"/>
      <c r="I9" s="10"/>
      <c r="J9" s="5"/>
    </row>
    <row r="10" spans="1:10" s="6" customFormat="1" ht="51" x14ac:dyDescent="0.2">
      <c r="A10" s="24"/>
      <c r="B10" s="7" t="s">
        <v>7</v>
      </c>
      <c r="C10" s="8"/>
      <c r="D10" s="11"/>
      <c r="E10" s="16"/>
      <c r="F10" s="17"/>
      <c r="G10" s="5"/>
      <c r="H10" s="5"/>
      <c r="I10" s="10"/>
      <c r="J10" s="5"/>
    </row>
    <row r="11" spans="1:10" s="6" customFormat="1" x14ac:dyDescent="0.2">
      <c r="A11" s="33"/>
      <c r="B11" s="9"/>
      <c r="C11" s="10"/>
      <c r="D11" s="11"/>
      <c r="E11" s="14"/>
      <c r="F11" s="18"/>
      <c r="G11" s="5"/>
      <c r="H11" s="5"/>
      <c r="I11" s="10"/>
      <c r="J11" s="5"/>
    </row>
    <row r="12" spans="1:10" s="6" customFormat="1" ht="14.25" x14ac:dyDescent="0.2">
      <c r="A12" s="37"/>
      <c r="B12" s="19" t="s">
        <v>22</v>
      </c>
      <c r="C12" s="20"/>
      <c r="D12" s="21"/>
      <c r="E12" s="22"/>
      <c r="F12" s="23"/>
      <c r="G12" s="5"/>
      <c r="H12" s="5"/>
      <c r="I12" s="10"/>
      <c r="J12" s="5"/>
    </row>
    <row r="13" spans="1:10" s="6" customFormat="1" x14ac:dyDescent="0.2">
      <c r="A13" s="33"/>
      <c r="B13" s="9"/>
      <c r="C13" s="10"/>
      <c r="D13" s="11"/>
      <c r="E13" s="14"/>
      <c r="F13" s="18"/>
      <c r="G13" s="5"/>
      <c r="H13" s="5"/>
      <c r="I13" s="10"/>
      <c r="J13" s="13"/>
    </row>
    <row r="14" spans="1:10" s="6" customFormat="1" x14ac:dyDescent="0.2">
      <c r="A14" s="33"/>
      <c r="B14" s="9"/>
      <c r="C14" s="10"/>
      <c r="D14" s="11"/>
      <c r="E14" s="14"/>
      <c r="F14" s="18"/>
      <c r="G14" s="5"/>
      <c r="H14" s="5"/>
      <c r="I14" s="10"/>
      <c r="J14" s="13"/>
    </row>
    <row r="15" spans="1:10" s="94" customFormat="1" x14ac:dyDescent="0.2">
      <c r="A15" s="88" t="s">
        <v>8</v>
      </c>
      <c r="B15" s="89" t="s">
        <v>30</v>
      </c>
      <c r="C15" s="90"/>
      <c r="D15" s="91"/>
      <c r="E15" s="92"/>
      <c r="F15" s="93"/>
      <c r="G15" s="85"/>
      <c r="H15" s="85"/>
      <c r="I15" s="86"/>
      <c r="J15" s="87"/>
    </row>
    <row r="16" spans="1:10" s="6" customFormat="1" ht="52.5" x14ac:dyDescent="0.2">
      <c r="A16" s="24"/>
      <c r="B16" s="29" t="s">
        <v>42</v>
      </c>
      <c r="C16" s="25"/>
      <c r="D16" s="66"/>
      <c r="E16" s="26"/>
      <c r="F16" s="27"/>
      <c r="G16" s="5"/>
      <c r="H16" s="5"/>
      <c r="I16" s="10"/>
      <c r="J16" s="13"/>
    </row>
    <row r="17" spans="1:10" s="6" customFormat="1" ht="14.25" x14ac:dyDescent="0.2">
      <c r="A17" s="28"/>
      <c r="B17" s="64" t="s">
        <v>43</v>
      </c>
      <c r="C17" s="12" t="s">
        <v>39</v>
      </c>
      <c r="D17" s="71">
        <v>37.11</v>
      </c>
      <c r="E17" s="52"/>
      <c r="F17" s="51"/>
      <c r="G17" s="5"/>
      <c r="H17" s="5"/>
      <c r="I17" s="10"/>
      <c r="J17" s="13"/>
    </row>
    <row r="18" spans="1:10" s="6" customFormat="1" x14ac:dyDescent="0.2">
      <c r="A18" s="28"/>
      <c r="B18" s="44"/>
      <c r="C18" s="34"/>
      <c r="D18" s="66"/>
      <c r="E18" s="26"/>
      <c r="F18" s="46"/>
      <c r="G18" s="5"/>
      <c r="H18" s="5"/>
      <c r="I18" s="10"/>
      <c r="J18" s="13"/>
    </row>
    <row r="19" spans="1:10" s="6" customFormat="1" x14ac:dyDescent="0.2">
      <c r="A19" s="28"/>
      <c r="B19" s="44"/>
      <c r="C19" s="34"/>
      <c r="D19" s="66"/>
      <c r="E19" s="52"/>
      <c r="F19" s="51"/>
      <c r="G19" s="5"/>
      <c r="H19" s="5"/>
      <c r="I19" s="10"/>
      <c r="J19" s="13"/>
    </row>
    <row r="20" spans="1:10" s="85" customFormat="1" ht="18" customHeight="1" x14ac:dyDescent="0.2">
      <c r="A20" s="80" t="s">
        <v>9</v>
      </c>
      <c r="B20" s="81" t="s">
        <v>23</v>
      </c>
      <c r="C20" s="82"/>
      <c r="D20" s="83"/>
      <c r="E20" s="82"/>
      <c r="F20" s="84"/>
      <c r="I20" s="86"/>
      <c r="J20" s="87"/>
    </row>
    <row r="21" spans="1:10" s="6" customFormat="1" ht="50.1" customHeight="1" x14ac:dyDescent="0.2">
      <c r="A21" s="24"/>
      <c r="B21" s="29" t="s">
        <v>31</v>
      </c>
      <c r="C21" s="25"/>
      <c r="D21" s="66"/>
      <c r="E21" s="26"/>
      <c r="F21" s="27"/>
      <c r="G21" s="5"/>
      <c r="H21" s="5"/>
      <c r="I21" s="10"/>
      <c r="J21" s="13"/>
    </row>
    <row r="22" spans="1:10" s="6" customFormat="1" ht="14.25" x14ac:dyDescent="0.2">
      <c r="A22" s="28"/>
      <c r="B22" s="64" t="s">
        <v>51</v>
      </c>
      <c r="C22" s="12" t="s">
        <v>41</v>
      </c>
      <c r="D22" s="71">
        <f>0.36*12*0.5</f>
        <v>2.16</v>
      </c>
      <c r="E22" s="52"/>
      <c r="F22" s="51"/>
      <c r="G22" s="5"/>
      <c r="H22" s="5"/>
      <c r="I22" s="10"/>
      <c r="J22" s="13"/>
    </row>
    <row r="23" spans="1:10" s="6" customFormat="1" x14ac:dyDescent="0.2">
      <c r="A23" s="28"/>
      <c r="B23" s="64"/>
      <c r="C23" s="34"/>
      <c r="D23" s="66"/>
      <c r="E23" s="52"/>
      <c r="F23" s="51"/>
      <c r="G23" s="5"/>
      <c r="H23" s="5"/>
      <c r="I23" s="10"/>
      <c r="J23" s="13"/>
    </row>
    <row r="24" spans="1:10" s="6" customFormat="1" x14ac:dyDescent="0.2">
      <c r="A24" s="28"/>
      <c r="B24" s="64"/>
      <c r="C24" s="34"/>
      <c r="D24" s="66"/>
      <c r="E24" s="52"/>
      <c r="F24" s="51"/>
      <c r="G24" s="5"/>
      <c r="H24" s="5"/>
      <c r="I24" s="10"/>
      <c r="J24" s="13"/>
    </row>
    <row r="25" spans="1:10" s="94" customFormat="1" ht="18" customHeight="1" x14ac:dyDescent="0.2">
      <c r="A25" s="88" t="s">
        <v>10</v>
      </c>
      <c r="B25" s="89" t="s">
        <v>32</v>
      </c>
      <c r="C25" s="90"/>
      <c r="D25" s="91"/>
      <c r="E25" s="92"/>
      <c r="F25" s="93"/>
      <c r="G25" s="85"/>
      <c r="H25" s="85"/>
      <c r="I25" s="86"/>
      <c r="J25" s="87"/>
    </row>
    <row r="26" spans="1:10" s="6" customFormat="1" ht="50.1" customHeight="1" x14ac:dyDescent="0.2">
      <c r="A26" s="24"/>
      <c r="B26" s="29" t="s">
        <v>33</v>
      </c>
      <c r="C26" s="25"/>
      <c r="D26" s="66"/>
      <c r="E26" s="26"/>
      <c r="F26" s="27"/>
      <c r="G26" s="5"/>
      <c r="H26" s="5"/>
      <c r="I26" s="10"/>
      <c r="J26" s="13"/>
    </row>
    <row r="27" spans="1:10" s="6" customFormat="1" ht="14.25" x14ac:dyDescent="0.2">
      <c r="A27" s="28"/>
      <c r="B27" s="64" t="s">
        <v>51</v>
      </c>
      <c r="C27" s="12" t="s">
        <v>41</v>
      </c>
      <c r="D27" s="71">
        <f>((7.21-(0.24*4))*2+2.76*2)*0.5</f>
        <v>9.01</v>
      </c>
      <c r="E27" s="52"/>
      <c r="F27" s="51"/>
      <c r="G27" s="5"/>
      <c r="H27" s="5"/>
      <c r="I27" s="10"/>
      <c r="J27" s="13"/>
    </row>
    <row r="28" spans="1:10" s="6" customFormat="1" x14ac:dyDescent="0.2">
      <c r="A28" s="28"/>
      <c r="B28" s="64"/>
      <c r="C28" s="34"/>
      <c r="D28" s="71"/>
      <c r="E28" s="52"/>
      <c r="F28" s="51"/>
      <c r="G28" s="5"/>
      <c r="H28" s="5"/>
      <c r="I28" s="10"/>
      <c r="J28" s="13"/>
    </row>
    <row r="29" spans="1:10" s="6" customFormat="1" x14ac:dyDescent="0.2">
      <c r="A29" s="28"/>
      <c r="B29" s="44"/>
      <c r="C29" s="34"/>
      <c r="D29" s="66"/>
      <c r="E29" s="26"/>
      <c r="F29" s="46"/>
      <c r="G29" s="5"/>
      <c r="H29" s="5"/>
      <c r="I29" s="10"/>
      <c r="J29" s="13"/>
    </row>
    <row r="30" spans="1:10" s="94" customFormat="1" ht="25.5" x14ac:dyDescent="0.2">
      <c r="A30" s="95" t="s">
        <v>11</v>
      </c>
      <c r="B30" s="96" t="s">
        <v>34</v>
      </c>
      <c r="C30" s="97"/>
      <c r="D30" s="98"/>
      <c r="E30" s="99"/>
      <c r="F30" s="100"/>
      <c r="G30" s="85"/>
      <c r="H30" s="85"/>
      <c r="I30" s="86"/>
      <c r="J30" s="87"/>
    </row>
    <row r="31" spans="1:10" s="6" customFormat="1" ht="51" x14ac:dyDescent="0.2">
      <c r="A31" s="49"/>
      <c r="B31" s="45" t="s">
        <v>35</v>
      </c>
      <c r="C31" s="12"/>
      <c r="D31" s="67"/>
      <c r="E31" s="47"/>
      <c r="F31" s="48"/>
      <c r="G31" s="5"/>
      <c r="H31" s="5"/>
      <c r="I31" s="10"/>
      <c r="J31" s="13"/>
    </row>
    <row r="32" spans="1:10" s="6" customFormat="1" ht="14.25" x14ac:dyDescent="0.2">
      <c r="A32" s="49"/>
      <c r="B32" s="45" t="s">
        <v>18</v>
      </c>
      <c r="C32" s="12" t="s">
        <v>41</v>
      </c>
      <c r="D32" s="72">
        <f>0.6*0.6*0.6*12</f>
        <v>2.5920000000000001</v>
      </c>
      <c r="E32" s="53"/>
      <c r="F32" s="54"/>
      <c r="G32" s="5"/>
      <c r="H32" s="5"/>
      <c r="I32" s="10"/>
      <c r="J32" s="13"/>
    </row>
    <row r="33" spans="1:10" s="6" customFormat="1" ht="14.25" x14ac:dyDescent="0.2">
      <c r="A33" s="24"/>
      <c r="B33" s="1" t="s">
        <v>36</v>
      </c>
      <c r="C33" s="12" t="s">
        <v>13</v>
      </c>
      <c r="D33" s="69">
        <f>D32*100</f>
        <v>259.2</v>
      </c>
      <c r="E33" s="53"/>
      <c r="F33" s="55"/>
      <c r="G33" s="5"/>
      <c r="H33" s="5"/>
      <c r="I33" s="10"/>
      <c r="J33" s="13"/>
    </row>
    <row r="34" spans="1:10" s="6" customFormat="1" x14ac:dyDescent="0.2">
      <c r="A34" s="24"/>
      <c r="B34" s="1"/>
      <c r="C34" s="12"/>
      <c r="D34" s="68"/>
      <c r="E34" s="47"/>
      <c r="F34" s="50"/>
      <c r="G34" s="5"/>
      <c r="H34" s="5"/>
      <c r="I34" s="10"/>
      <c r="J34" s="13"/>
    </row>
    <row r="35" spans="1:10" s="6" customFormat="1" x14ac:dyDescent="0.2">
      <c r="A35" s="24"/>
      <c r="B35" s="1"/>
      <c r="C35" s="12"/>
      <c r="D35" s="68"/>
      <c r="E35" s="47"/>
      <c r="F35" s="50"/>
      <c r="G35" s="5"/>
      <c r="H35" s="5"/>
      <c r="I35" s="10"/>
      <c r="J35" s="13"/>
    </row>
    <row r="36" spans="1:10" s="94" customFormat="1" ht="25.5" x14ac:dyDescent="0.2">
      <c r="A36" s="95" t="s">
        <v>12</v>
      </c>
      <c r="B36" s="96" t="s">
        <v>45</v>
      </c>
      <c r="C36" s="97"/>
      <c r="D36" s="98"/>
      <c r="E36" s="99"/>
      <c r="F36" s="100"/>
      <c r="G36" s="85"/>
      <c r="H36" s="85"/>
      <c r="I36" s="86"/>
      <c r="J36" s="87"/>
    </row>
    <row r="37" spans="1:10" s="6" customFormat="1" ht="38.25" x14ac:dyDescent="0.2">
      <c r="A37" s="49"/>
      <c r="B37" s="45" t="s">
        <v>37</v>
      </c>
      <c r="C37" s="12"/>
      <c r="D37" s="67"/>
      <c r="E37" s="47"/>
      <c r="F37" s="48"/>
      <c r="G37" s="5"/>
      <c r="H37" s="5"/>
      <c r="I37" s="10"/>
      <c r="J37" s="13"/>
    </row>
    <row r="38" spans="1:10" s="6" customFormat="1" ht="14.25" x14ac:dyDescent="0.2">
      <c r="A38" s="49"/>
      <c r="B38" s="45" t="s">
        <v>18</v>
      </c>
      <c r="C38" s="12" t="s">
        <v>41</v>
      </c>
      <c r="D38" s="72">
        <f>((7.21-(0.24*4)+(2.76*2)))*0.6</f>
        <v>7.0619999999999994</v>
      </c>
      <c r="E38" s="53"/>
      <c r="F38" s="54"/>
      <c r="G38" s="5"/>
      <c r="H38" s="5"/>
      <c r="I38" s="10"/>
      <c r="J38" s="13"/>
    </row>
    <row r="39" spans="1:10" s="6" customFormat="1" ht="14.25" x14ac:dyDescent="0.2">
      <c r="A39" s="24"/>
      <c r="B39" s="1" t="s">
        <v>36</v>
      </c>
      <c r="C39" s="12" t="s">
        <v>13</v>
      </c>
      <c r="D39" s="69">
        <f>D38*100</f>
        <v>706.19999999999993</v>
      </c>
      <c r="E39" s="53"/>
      <c r="F39" s="55"/>
      <c r="G39" s="5"/>
      <c r="H39" s="5"/>
      <c r="I39" s="10"/>
      <c r="J39" s="13"/>
    </row>
    <row r="40" spans="1:10" s="6" customFormat="1" x14ac:dyDescent="0.2">
      <c r="A40" s="24"/>
      <c r="B40" s="1"/>
      <c r="C40" s="12"/>
      <c r="D40" s="68"/>
      <c r="E40" s="53"/>
      <c r="F40" s="55"/>
      <c r="G40" s="5"/>
      <c r="H40" s="5"/>
      <c r="I40" s="10"/>
      <c r="J40" s="13"/>
    </row>
    <row r="41" spans="1:10" s="6" customFormat="1" x14ac:dyDescent="0.2">
      <c r="A41" s="35"/>
      <c r="B41" s="1"/>
      <c r="C41" s="2"/>
      <c r="D41" s="11"/>
      <c r="E41" s="15"/>
      <c r="F41" s="17"/>
      <c r="G41" s="5"/>
      <c r="H41" s="5"/>
      <c r="I41" s="10"/>
      <c r="J41" s="13"/>
    </row>
    <row r="42" spans="1:10" s="94" customFormat="1" ht="25.5" x14ac:dyDescent="0.2">
      <c r="A42" s="95" t="s">
        <v>16</v>
      </c>
      <c r="B42" s="96" t="s">
        <v>24</v>
      </c>
      <c r="C42" s="101"/>
      <c r="D42" s="98"/>
      <c r="E42" s="102"/>
      <c r="F42" s="103"/>
      <c r="G42" s="85"/>
      <c r="H42" s="85"/>
      <c r="I42" s="86"/>
      <c r="J42" s="87"/>
    </row>
    <row r="43" spans="1:10" s="6" customFormat="1" ht="264.75" customHeight="1" x14ac:dyDescent="0.2">
      <c r="A43" s="43"/>
      <c r="B43" s="58" t="s">
        <v>52</v>
      </c>
      <c r="C43" s="30"/>
      <c r="D43" s="67"/>
      <c r="E43" s="31"/>
      <c r="F43" s="32"/>
      <c r="G43" s="5"/>
      <c r="H43" s="5"/>
      <c r="I43" s="10"/>
      <c r="J43" s="13"/>
    </row>
    <row r="44" spans="1:10" s="6" customFormat="1" x14ac:dyDescent="0.2">
      <c r="A44" s="43"/>
      <c r="B44" s="45" t="s">
        <v>19</v>
      </c>
      <c r="C44" s="12" t="s">
        <v>14</v>
      </c>
      <c r="D44" s="69">
        <f>4350*1.05</f>
        <v>4567.5</v>
      </c>
      <c r="E44" s="56"/>
      <c r="F44" s="57"/>
      <c r="G44" s="5"/>
      <c r="H44" s="5"/>
      <c r="I44" s="10"/>
      <c r="J44" s="13"/>
    </row>
    <row r="45" spans="1:10" s="6" customFormat="1" x14ac:dyDescent="0.2">
      <c r="A45" s="33"/>
      <c r="B45" s="1"/>
      <c r="C45" s="12"/>
      <c r="D45" s="68"/>
      <c r="E45" s="31"/>
      <c r="F45" s="32"/>
      <c r="G45" s="5"/>
      <c r="H45" s="5"/>
      <c r="I45" s="10"/>
      <c r="J45" s="13"/>
    </row>
    <row r="46" spans="1:10" s="6" customFormat="1" x14ac:dyDescent="0.2">
      <c r="A46" s="49"/>
      <c r="B46" s="45"/>
      <c r="C46" s="12"/>
      <c r="D46" s="68"/>
      <c r="E46" s="53"/>
      <c r="F46" s="55"/>
      <c r="G46" s="5"/>
      <c r="H46" s="5"/>
      <c r="I46" s="10"/>
      <c r="J46" s="13"/>
    </row>
    <row r="47" spans="1:10" s="94" customFormat="1" ht="29.45" customHeight="1" x14ac:dyDescent="0.2">
      <c r="A47" s="95" t="s">
        <v>17</v>
      </c>
      <c r="B47" s="96" t="s">
        <v>38</v>
      </c>
      <c r="C47" s="97"/>
      <c r="D47" s="98"/>
      <c r="E47" s="99"/>
      <c r="F47" s="100"/>
      <c r="G47" s="85"/>
      <c r="H47" s="85"/>
      <c r="I47" s="86"/>
      <c r="J47" s="87"/>
    </row>
    <row r="48" spans="1:10" s="6" customFormat="1" ht="51" x14ac:dyDescent="0.2">
      <c r="A48" s="49"/>
      <c r="B48" s="45" t="s">
        <v>53</v>
      </c>
      <c r="C48" s="12"/>
      <c r="D48" s="67"/>
      <c r="E48" s="47"/>
      <c r="F48" s="48"/>
      <c r="G48" s="5"/>
      <c r="H48" s="5"/>
      <c r="I48" s="10"/>
      <c r="J48" s="13"/>
    </row>
    <row r="49" spans="1:11" s="6" customFormat="1" ht="14.25" x14ac:dyDescent="0.2">
      <c r="A49" s="24"/>
      <c r="B49" s="1" t="s">
        <v>40</v>
      </c>
      <c r="C49" s="12" t="s">
        <v>39</v>
      </c>
      <c r="D49" s="69">
        <f>8.5*20.1</f>
        <v>170.85000000000002</v>
      </c>
      <c r="E49" s="53"/>
      <c r="F49" s="55"/>
      <c r="G49" s="5"/>
      <c r="H49" s="5"/>
      <c r="I49" s="10"/>
      <c r="J49" s="13"/>
    </row>
    <row r="50" spans="1:11" s="6" customFormat="1" x14ac:dyDescent="0.2">
      <c r="A50" s="24"/>
      <c r="B50" s="1"/>
      <c r="C50" s="12"/>
      <c r="D50" s="69"/>
      <c r="E50" s="53"/>
      <c r="F50" s="55"/>
      <c r="G50" s="5"/>
      <c r="H50" s="5"/>
      <c r="I50" s="10"/>
      <c r="J50" s="13"/>
    </row>
    <row r="51" spans="1:11" s="6" customFormat="1" x14ac:dyDescent="0.2">
      <c r="A51" s="24"/>
      <c r="B51" s="1"/>
      <c r="C51" s="12"/>
      <c r="D51" s="68"/>
      <c r="E51" s="47"/>
      <c r="F51" s="50"/>
      <c r="G51" s="5"/>
      <c r="H51" s="5"/>
      <c r="I51" s="10"/>
      <c r="J51" s="13"/>
    </row>
    <row r="52" spans="1:11" s="94" customFormat="1" x14ac:dyDescent="0.2">
      <c r="A52" s="95" t="s">
        <v>20</v>
      </c>
      <c r="B52" s="96" t="s">
        <v>25</v>
      </c>
      <c r="C52" s="97"/>
      <c r="D52" s="98"/>
      <c r="E52" s="99"/>
      <c r="F52" s="100"/>
      <c r="G52" s="85"/>
      <c r="H52" s="85"/>
      <c r="I52" s="86"/>
      <c r="J52" s="87"/>
    </row>
    <row r="53" spans="1:11" s="6" customFormat="1" ht="102" x14ac:dyDescent="0.2">
      <c r="A53" s="49"/>
      <c r="B53" s="58" t="s">
        <v>29</v>
      </c>
      <c r="C53" s="12"/>
      <c r="D53" s="67"/>
      <c r="E53" s="47"/>
      <c r="F53" s="48"/>
      <c r="G53" s="5"/>
      <c r="H53" s="5"/>
      <c r="I53" s="10"/>
      <c r="J53" s="13"/>
    </row>
    <row r="54" spans="1:11" s="6" customFormat="1" ht="14.25" x14ac:dyDescent="0.2">
      <c r="A54" s="49"/>
      <c r="B54" s="45" t="s">
        <v>26</v>
      </c>
      <c r="C54" s="12" t="s">
        <v>46</v>
      </c>
      <c r="D54" s="69">
        <f>19.05*2</f>
        <v>38.1</v>
      </c>
      <c r="E54" s="53"/>
      <c r="F54" s="55"/>
      <c r="G54" s="5"/>
      <c r="H54" s="5"/>
      <c r="I54" s="10"/>
      <c r="J54" s="13"/>
    </row>
    <row r="55" spans="1:11" s="6" customFormat="1" x14ac:dyDescent="0.2">
      <c r="A55" s="49"/>
      <c r="B55" s="45"/>
      <c r="C55" s="12"/>
      <c r="D55" s="69"/>
      <c r="E55" s="53"/>
      <c r="F55" s="55"/>
      <c r="G55" s="5"/>
      <c r="H55" s="5"/>
      <c r="I55" s="10"/>
      <c r="J55" s="13"/>
    </row>
    <row r="56" spans="1:11" s="6" customFormat="1" x14ac:dyDescent="0.2">
      <c r="A56" s="49"/>
      <c r="B56" s="45"/>
      <c r="C56" s="12"/>
      <c r="D56" s="68"/>
      <c r="E56" s="53"/>
      <c r="F56" s="55"/>
      <c r="G56" s="5"/>
      <c r="H56" s="5"/>
      <c r="I56" s="10"/>
      <c r="J56" s="13"/>
    </row>
    <row r="57" spans="1:11" s="94" customFormat="1" x14ac:dyDescent="0.2">
      <c r="A57" s="95" t="s">
        <v>21</v>
      </c>
      <c r="B57" s="96" t="s">
        <v>27</v>
      </c>
      <c r="C57" s="97"/>
      <c r="D57" s="98"/>
      <c r="E57" s="99"/>
      <c r="F57" s="100"/>
      <c r="G57" s="85"/>
      <c r="H57" s="85"/>
      <c r="I57" s="86"/>
      <c r="J57" s="87"/>
    </row>
    <row r="58" spans="1:11" s="6" customFormat="1" ht="101.25" customHeight="1" x14ac:dyDescent="0.2">
      <c r="A58" s="49"/>
      <c r="B58" s="45" t="s">
        <v>28</v>
      </c>
      <c r="C58" s="12"/>
      <c r="D58" s="67"/>
      <c r="E58" s="47"/>
      <c r="F58" s="48"/>
      <c r="G58" s="5"/>
      <c r="H58" s="5"/>
      <c r="I58" s="10"/>
      <c r="J58" s="13"/>
    </row>
    <row r="59" spans="1:11" s="6" customFormat="1" ht="14.25" x14ac:dyDescent="0.2">
      <c r="A59" s="49"/>
      <c r="B59" s="45" t="s">
        <v>26</v>
      </c>
      <c r="C59" s="12" t="s">
        <v>46</v>
      </c>
      <c r="D59" s="69">
        <f>3.85*2</f>
        <v>7.7</v>
      </c>
      <c r="E59" s="53"/>
      <c r="F59" s="55"/>
      <c r="G59" s="5"/>
      <c r="H59" s="5"/>
      <c r="I59" s="10"/>
      <c r="J59" s="13"/>
    </row>
    <row r="60" spans="1:11" s="6" customFormat="1" x14ac:dyDescent="0.2">
      <c r="A60" s="24"/>
      <c r="B60" s="1"/>
      <c r="C60" s="12"/>
      <c r="D60" s="68"/>
      <c r="E60" s="47"/>
      <c r="F60" s="50"/>
      <c r="G60" s="5"/>
      <c r="H60" s="5"/>
      <c r="I60" s="10"/>
      <c r="J60" s="13"/>
    </row>
    <row r="61" spans="1:11" s="6" customFormat="1" ht="15.6" customHeight="1" x14ac:dyDescent="0.2">
      <c r="A61" s="24"/>
      <c r="B61" s="1"/>
      <c r="C61" s="12"/>
      <c r="D61" s="68"/>
      <c r="E61" s="47"/>
      <c r="F61" s="50"/>
      <c r="G61" s="5"/>
      <c r="H61" s="5"/>
      <c r="I61" s="10"/>
      <c r="J61" s="13"/>
    </row>
    <row r="62" spans="1:11" s="6" customFormat="1" x14ac:dyDescent="0.2">
      <c r="A62" s="73"/>
      <c r="B62" s="73"/>
      <c r="C62" s="12"/>
      <c r="D62" s="68"/>
      <c r="E62" s="47"/>
      <c r="F62" s="50"/>
      <c r="G62" s="5"/>
      <c r="H62" s="5"/>
      <c r="I62" s="10"/>
      <c r="J62" s="13"/>
    </row>
    <row r="63" spans="1:11" s="6" customFormat="1" x14ac:dyDescent="0.2">
      <c r="A63" s="33"/>
      <c r="B63" s="9"/>
      <c r="C63" s="59"/>
      <c r="D63" s="60"/>
      <c r="E63" s="61"/>
      <c r="F63" s="62"/>
      <c r="G63" s="5"/>
      <c r="H63" s="5"/>
      <c r="I63" s="10"/>
      <c r="J63" s="13"/>
    </row>
    <row r="64" spans="1:11" ht="22.5" customHeight="1" x14ac:dyDescent="0.2">
      <c r="A64" s="75"/>
      <c r="B64" s="76" t="s">
        <v>15</v>
      </c>
      <c r="C64" s="77"/>
      <c r="D64" s="78"/>
      <c r="E64" s="79"/>
      <c r="F64" s="74">
        <f>SUM(F13:F62)</f>
        <v>0</v>
      </c>
      <c r="K64" s="6"/>
    </row>
    <row r="65" spans="11:11" x14ac:dyDescent="0.2">
      <c r="K65" s="6"/>
    </row>
    <row r="66" spans="11:11" x14ac:dyDescent="0.2">
      <c r="K66" s="6"/>
    </row>
    <row r="67" spans="11:11" x14ac:dyDescent="0.2">
      <c r="K67" s="6"/>
    </row>
    <row r="68" spans="11:11" x14ac:dyDescent="0.2">
      <c r="K68" s="6"/>
    </row>
  </sheetData>
  <sheetProtection selectLockedCells="1" selectUnlockedCells="1"/>
  <pageMargins left="0.78740157480314965" right="0.31496062992125984" top="1.1811023622047245" bottom="0.98425196850393704" header="0.51181102362204722" footer="0.51181102362204722"/>
  <pageSetup paperSize="9" scale="97" fitToHeight="0" orientation="portrait" useFirstPageNumber="1" horizontalDpi="300" verticalDpi="300" r:id="rId1"/>
  <headerFooter alignWithMargins="0">
    <oddHeader>&amp;L&amp;"Arial Black,Masno"&amp;14on&amp;"AvantGarde Bk BT,Obično"&amp;12projekt d.o.o.
&amp;10Creska 32, Poreč&amp;CTROŠKOVNIK</oddHeader>
    <oddFooter>&amp;C &amp;R&amp;P</oddFooter>
  </headerFooter>
  <rowBreaks count="2" manualBreakCount="2">
    <brk id="23" max="5" man="1"/>
    <brk id="4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nadstrešnica</vt:lpstr>
      <vt:lpstr>nadstrešnica!Ispis_naslova</vt:lpstr>
      <vt:lpstr>nadstrešnica!Podrucje_ispisa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Nebojša</dc:creator>
  <cp:lastModifiedBy>oip.funtana@izbori.hr</cp:lastModifiedBy>
  <cp:lastPrinted>2023-11-16T12:21:32Z</cp:lastPrinted>
  <dcterms:created xsi:type="dcterms:W3CDTF">2017-11-24T11:44:57Z</dcterms:created>
  <dcterms:modified xsi:type="dcterms:W3CDTF">2024-06-05T13:26:43Z</dcterms:modified>
</cp:coreProperties>
</file>